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0730" windowHeight="11760"/>
  </bookViews>
  <sheets>
    <sheet name="200TT 2017-18 Finances" sheetId="2" r:id="rId1"/>
  </sheets>
  <calcPr calcId="114210"/>
</workbook>
</file>

<file path=xl/calcChain.xml><?xml version="1.0" encoding="utf-8"?>
<calcChain xmlns="http://schemas.openxmlformats.org/spreadsheetml/2006/main">
  <c r="B19" i="2"/>
  <c r="C23"/>
  <c r="B45"/>
  <c r="B46"/>
  <c r="B47"/>
  <c r="B50"/>
  <c r="B33"/>
  <c r="B42"/>
  <c r="C52"/>
  <c r="E53"/>
  <c r="G19"/>
  <c r="H19"/>
  <c r="I19"/>
  <c r="J19"/>
  <c r="K19"/>
  <c r="C16"/>
  <c r="C17"/>
  <c r="C18"/>
  <c r="C19"/>
</calcChain>
</file>

<file path=xl/sharedStrings.xml><?xml version="1.0" encoding="utf-8"?>
<sst xmlns="http://schemas.openxmlformats.org/spreadsheetml/2006/main" count="70" uniqueCount="64">
  <si>
    <t xml:space="preserve">200 Teacher Training </t>
  </si>
  <si>
    <t>Formula Cells</t>
  </si>
  <si>
    <t>Total DUE</t>
  </si>
  <si>
    <t>Input Cells</t>
  </si>
  <si>
    <t>Retrain</t>
  </si>
  <si>
    <t>Name</t>
  </si>
  <si>
    <t>TOTAL DUE</t>
  </si>
  <si>
    <t>TOTAL PAID</t>
  </si>
  <si>
    <t>EB/PIF/Qtr</t>
  </si>
  <si>
    <t>App Fee</t>
  </si>
  <si>
    <t>EBPIF</t>
  </si>
  <si>
    <t>Qtr</t>
  </si>
  <si>
    <t>PIF</t>
  </si>
  <si>
    <t>Notes:</t>
  </si>
  <si>
    <t>Avail:</t>
  </si>
  <si>
    <t>Kelly</t>
  </si>
  <si>
    <t>Nicole</t>
  </si>
  <si>
    <t>Holly</t>
  </si>
  <si>
    <t>Erika</t>
  </si>
  <si>
    <t>Jordan</t>
  </si>
  <si>
    <t>Savannah</t>
  </si>
  <si>
    <t>Haley</t>
  </si>
  <si>
    <t>Elle</t>
  </si>
  <si>
    <t>Greg</t>
  </si>
  <si>
    <t>2017-2018</t>
  </si>
  <si>
    <t>PIF by 7/15/17</t>
  </si>
  <si>
    <t>2017-18 Profit/Expense Arrangements:</t>
  </si>
  <si>
    <t>Paid</t>
  </si>
  <si>
    <t>Yama maintains 100% Gross income.  All contactors and presenters paid hourly fees by arrangement.</t>
  </si>
  <si>
    <t>Scholarships</t>
  </si>
  <si>
    <t>Scholarship</t>
  </si>
  <si>
    <t>Expenses</t>
  </si>
  <si>
    <t>Actuals</t>
  </si>
  <si>
    <t>Direct Program Costs</t>
  </si>
  <si>
    <t>Postage</t>
  </si>
  <si>
    <t>Travel</t>
  </si>
  <si>
    <t>NYC roundtrip Guest instructor-Jon Witt</t>
  </si>
  <si>
    <t>Food/Entertainment (VC)</t>
  </si>
  <si>
    <t>Potluck/graduation party</t>
  </si>
  <si>
    <t>Graduation Gifts (VC)</t>
  </si>
  <si>
    <t>Allocated Costs</t>
  </si>
  <si>
    <t>Administrator Salary</t>
  </si>
  <si>
    <t>30 hours @ $15/hour</t>
  </si>
  <si>
    <t>Studio Rent</t>
  </si>
  <si>
    <t>Daily rent rate for 20 days; $3117/ month</t>
  </si>
  <si>
    <t>Utilities</t>
  </si>
  <si>
    <t>Daily allocation for 20 days; $110/month</t>
  </si>
  <si>
    <t>Telephone</t>
  </si>
  <si>
    <t>Daily allocation for 20 days; $100/month</t>
  </si>
  <si>
    <t>Maintenance Supplies</t>
  </si>
  <si>
    <t>Allocation of studio total</t>
  </si>
  <si>
    <t xml:space="preserve">Total Expenses: </t>
  </si>
  <si>
    <t xml:space="preserve">Total Gross: </t>
  </si>
  <si>
    <t>Paid Qtrly</t>
  </si>
  <si>
    <t xml:space="preserve">State of WI </t>
  </si>
  <si>
    <t xml:space="preserve">YA Fee </t>
  </si>
  <si>
    <t>Surety</t>
  </si>
  <si>
    <t>Program Supplies/ Equipment</t>
  </si>
  <si>
    <t xml:space="preserve">Program Printing </t>
  </si>
  <si>
    <t xml:space="preserve">Advertising </t>
  </si>
  <si>
    <t xml:space="preserve">Webinar Account </t>
  </si>
  <si>
    <t xml:space="preserve">Guest Teacher Fees </t>
  </si>
  <si>
    <t>Guest Teachers receive $60/hour, NYC Guest teacher $200/hr ; Studio pays for any printing requested</t>
  </si>
  <si>
    <t>NET: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</si>
</sst>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m/d;@"/>
  </numFmts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164" fontId="3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6" fontId="0" fillId="2" borderId="0" xfId="0" applyNumberFormat="1" applyFill="1" applyAlignment="1">
      <alignment horizontal="center"/>
    </xf>
    <xf numFmtId="6" fontId="0" fillId="2" borderId="0" xfId="0" applyNumberFormat="1" applyFill="1"/>
    <xf numFmtId="0" fontId="0" fillId="3" borderId="0" xfId="0" applyFill="1" applyAlignment="1">
      <alignment horizontal="center"/>
    </xf>
    <xf numFmtId="6" fontId="0" fillId="3" borderId="0" xfId="0" applyNumberFormat="1" applyFill="1" applyAlignment="1">
      <alignment horizontal="center"/>
    </xf>
    <xf numFmtId="6" fontId="0" fillId="3" borderId="0" xfId="0" applyNumberFormat="1" applyFill="1"/>
    <xf numFmtId="164" fontId="3" fillId="2" borderId="1" xfId="1" applyNumberFormat="1" applyFont="1" applyFill="1" applyBorder="1" applyAlignment="1">
      <alignment horizontal="center"/>
    </xf>
    <xf numFmtId="0" fontId="0" fillId="3" borderId="0" xfId="0" applyNumberFormat="1" applyFill="1" applyAlignment="1">
      <alignment horizontal="center"/>
    </xf>
    <xf numFmtId="6" fontId="0" fillId="4" borderId="0" xfId="0" applyNumberFormat="1" applyFill="1"/>
    <xf numFmtId="165" fontId="3" fillId="4" borderId="0" xfId="0" applyNumberFormat="1" applyFont="1" applyFill="1" applyAlignment="1">
      <alignment horizontal="center"/>
    </xf>
    <xf numFmtId="165" fontId="3" fillId="5" borderId="0" xfId="0" applyNumberFormat="1" applyFont="1" applyFill="1" applyAlignment="1">
      <alignment horizontal="center"/>
    </xf>
    <xf numFmtId="0" fontId="0" fillId="5" borderId="0" xfId="0" applyFill="1"/>
    <xf numFmtId="165" fontId="3" fillId="6" borderId="0" xfId="0" applyNumberFormat="1" applyFont="1" applyFill="1" applyAlignment="1">
      <alignment horizontal="center"/>
    </xf>
    <xf numFmtId="0" fontId="0" fillId="6" borderId="0" xfId="0" applyFill="1"/>
    <xf numFmtId="165" fontId="3" fillId="7" borderId="0" xfId="0" applyNumberFormat="1" applyFont="1" applyFill="1" applyAlignment="1">
      <alignment horizontal="center"/>
    </xf>
    <xf numFmtId="0" fontId="0" fillId="7" borderId="0" xfId="0" applyFill="1"/>
    <xf numFmtId="6" fontId="4" fillId="8" borderId="0" xfId="0" applyNumberFormat="1" applyFont="1" applyFill="1"/>
    <xf numFmtId="0" fontId="0" fillId="0" borderId="0" xfId="0" applyFill="1"/>
    <xf numFmtId="0" fontId="0" fillId="0" borderId="0" xfId="0" applyFill="1" applyAlignment="1">
      <alignment horizontal="right"/>
    </xf>
    <xf numFmtId="6" fontId="0" fillId="0" borderId="0" xfId="0" applyNumberFormat="1" applyFill="1"/>
    <xf numFmtId="6" fontId="4" fillId="0" borderId="0" xfId="0" applyNumberFormat="1" applyFont="1" applyFill="1"/>
    <xf numFmtId="17" fontId="0" fillId="0" borderId="0" xfId="0" applyNumberFormat="1" applyFill="1"/>
    <xf numFmtId="0" fontId="0" fillId="9" borderId="0" xfId="0" applyFill="1"/>
    <xf numFmtId="0" fontId="0" fillId="9" borderId="0" xfId="0" applyFill="1" applyAlignment="1">
      <alignment horizontal="center"/>
    </xf>
    <xf numFmtId="6" fontId="3" fillId="0" borderId="0" xfId="0" applyNumberFormat="1" applyFont="1" applyBorder="1"/>
    <xf numFmtId="4" fontId="3" fillId="0" borderId="0" xfId="0" applyNumberFormat="1" applyFont="1" applyAlignment="1">
      <alignment horizontal="center"/>
    </xf>
    <xf numFmtId="0" fontId="5" fillId="0" borderId="0" xfId="0" applyFont="1"/>
    <xf numFmtId="4" fontId="0" fillId="0" borderId="0" xfId="0" applyNumberFormat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3" fontId="0" fillId="0" borderId="0" xfId="0" applyNumberFormat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4"/>
  <sheetViews>
    <sheetView tabSelected="1" workbookViewId="0">
      <selection activeCell="J22" sqref="J22"/>
    </sheetView>
  </sheetViews>
  <sheetFormatPr defaultRowHeight="15"/>
  <cols>
    <col min="1" max="1" width="35.85546875" bestFit="1" customWidth="1"/>
    <col min="2" max="2" width="13.7109375" style="3" customWidth="1"/>
    <col min="3" max="3" width="14.7109375" style="3" customWidth="1"/>
    <col min="4" max="4" width="13.42578125" style="3" customWidth="1"/>
    <col min="5" max="5" width="10.5703125" customWidth="1"/>
    <col min="6" max="6" width="11" customWidth="1"/>
    <col min="7" max="7" width="9.85546875" bestFit="1" customWidth="1"/>
    <col min="8" max="8" width="10.5703125" bestFit="1" customWidth="1"/>
  </cols>
  <sheetData>
    <row r="1" spans="1:11">
      <c r="A1" s="1" t="s">
        <v>0</v>
      </c>
      <c r="B1" s="4">
        <v>3100</v>
      </c>
      <c r="C1" s="3" t="s">
        <v>25</v>
      </c>
      <c r="E1" s="11"/>
      <c r="F1" t="s">
        <v>1</v>
      </c>
    </row>
    <row r="2" spans="1:11">
      <c r="A2" s="1" t="s">
        <v>24</v>
      </c>
      <c r="B2" s="4">
        <v>3300</v>
      </c>
      <c r="C2" s="3" t="s">
        <v>2</v>
      </c>
      <c r="E2" s="14"/>
      <c r="F2" t="s">
        <v>3</v>
      </c>
      <c r="I2" s="31" t="s">
        <v>27</v>
      </c>
      <c r="J2" s="26"/>
    </row>
    <row r="3" spans="1:11">
      <c r="B3" s="4">
        <v>2200</v>
      </c>
      <c r="C3" s="3" t="s">
        <v>4</v>
      </c>
      <c r="I3" s="26"/>
      <c r="J3" s="26"/>
    </row>
    <row r="4" spans="1:11">
      <c r="B4" s="4">
        <v>2300</v>
      </c>
      <c r="C4" s="3" t="s">
        <v>29</v>
      </c>
    </row>
    <row r="5" spans="1:11">
      <c r="B5" s="4"/>
    </row>
    <row r="6" spans="1:11" s="1" customFormat="1">
      <c r="A6" s="1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8">
        <v>42566</v>
      </c>
      <c r="G6" s="18">
        <v>43001</v>
      </c>
      <c r="H6" s="19">
        <v>43057</v>
      </c>
      <c r="I6" s="21">
        <v>42741</v>
      </c>
      <c r="J6" s="23">
        <v>42825</v>
      </c>
      <c r="K6" s="7" t="s">
        <v>53</v>
      </c>
    </row>
    <row r="7" spans="1:11">
      <c r="A7" t="s">
        <v>15</v>
      </c>
      <c r="B7" s="12">
        <v>3300</v>
      </c>
      <c r="C7" s="10">
        <v>200</v>
      </c>
      <c r="D7" s="12" t="s">
        <v>11</v>
      </c>
      <c r="E7" s="13">
        <v>200</v>
      </c>
      <c r="F7" s="12"/>
      <c r="G7" s="32">
        <v>775</v>
      </c>
      <c r="H7" s="12">
        <v>775</v>
      </c>
      <c r="I7" s="12">
        <v>775</v>
      </c>
      <c r="J7" s="12">
        <v>775</v>
      </c>
    </row>
    <row r="8" spans="1:11">
      <c r="A8" t="s">
        <v>16</v>
      </c>
      <c r="B8" s="12">
        <v>3300</v>
      </c>
      <c r="C8" s="10">
        <v>200</v>
      </c>
      <c r="D8" s="12" t="s">
        <v>11</v>
      </c>
      <c r="E8" s="13">
        <v>200</v>
      </c>
      <c r="F8" s="12"/>
      <c r="G8" s="12">
        <v>775</v>
      </c>
      <c r="H8" s="12">
        <v>775</v>
      </c>
      <c r="I8" s="12">
        <v>775</v>
      </c>
      <c r="J8" s="12">
        <v>775</v>
      </c>
    </row>
    <row r="9" spans="1:11">
      <c r="A9" t="s">
        <v>17</v>
      </c>
      <c r="B9" s="12">
        <v>3100</v>
      </c>
      <c r="C9" s="10">
        <v>3100</v>
      </c>
      <c r="D9" s="12" t="s">
        <v>10</v>
      </c>
      <c r="E9" s="13">
        <v>200</v>
      </c>
      <c r="F9" s="12">
        <v>3100</v>
      </c>
      <c r="G9" s="12">
        <v>0</v>
      </c>
      <c r="H9" s="12">
        <v>0</v>
      </c>
      <c r="I9" s="12">
        <v>0</v>
      </c>
      <c r="J9" s="12">
        <v>0</v>
      </c>
    </row>
    <row r="10" spans="1:11">
      <c r="A10" t="s">
        <v>18</v>
      </c>
      <c r="B10" s="12">
        <v>3100</v>
      </c>
      <c r="C10" s="10">
        <v>3100</v>
      </c>
      <c r="D10" s="12" t="s">
        <v>10</v>
      </c>
      <c r="E10" s="13">
        <v>200</v>
      </c>
      <c r="F10" s="12">
        <v>3100</v>
      </c>
      <c r="G10" s="12">
        <v>0</v>
      </c>
      <c r="H10" s="12">
        <v>0</v>
      </c>
      <c r="I10" s="12">
        <v>-1550</v>
      </c>
      <c r="J10" s="12">
        <v>0</v>
      </c>
    </row>
    <row r="11" spans="1:11">
      <c r="A11" t="s">
        <v>19</v>
      </c>
      <c r="B11" s="12">
        <v>3300</v>
      </c>
      <c r="C11" s="10">
        <v>200</v>
      </c>
      <c r="D11" s="12" t="s">
        <v>11</v>
      </c>
      <c r="E11" s="13">
        <v>200</v>
      </c>
      <c r="F11" s="12"/>
      <c r="G11" s="12">
        <v>775</v>
      </c>
      <c r="H11" s="12">
        <v>775</v>
      </c>
      <c r="I11" s="12">
        <v>775</v>
      </c>
      <c r="J11" s="12">
        <v>775</v>
      </c>
    </row>
    <row r="12" spans="1:11">
      <c r="A12" t="s">
        <v>20</v>
      </c>
      <c r="B12" s="12">
        <v>2400</v>
      </c>
      <c r="C12" s="10">
        <v>2400</v>
      </c>
      <c r="D12" s="12" t="s">
        <v>10</v>
      </c>
      <c r="E12" s="13">
        <v>200</v>
      </c>
      <c r="F12" s="12">
        <v>2400</v>
      </c>
      <c r="G12" s="12">
        <v>0</v>
      </c>
      <c r="H12" s="12">
        <v>0</v>
      </c>
      <c r="I12" s="12">
        <v>0</v>
      </c>
      <c r="J12" s="12">
        <v>0</v>
      </c>
    </row>
    <row r="13" spans="1:11">
      <c r="A13" t="s">
        <v>21</v>
      </c>
      <c r="B13" s="12">
        <v>3100</v>
      </c>
      <c r="C13" s="10">
        <v>3100</v>
      </c>
      <c r="D13" s="12" t="s">
        <v>10</v>
      </c>
      <c r="E13" s="13">
        <v>200</v>
      </c>
      <c r="F13" s="12">
        <v>3100</v>
      </c>
      <c r="G13" s="12">
        <v>0</v>
      </c>
      <c r="H13" s="16">
        <v>0</v>
      </c>
      <c r="I13" s="12">
        <v>0</v>
      </c>
      <c r="J13" s="12">
        <v>0</v>
      </c>
    </row>
    <row r="14" spans="1:11">
      <c r="A14" t="s">
        <v>22</v>
      </c>
      <c r="B14" s="12">
        <v>2300</v>
      </c>
      <c r="C14" s="10">
        <v>200</v>
      </c>
      <c r="D14" s="12" t="s">
        <v>11</v>
      </c>
      <c r="E14" s="13">
        <v>200</v>
      </c>
      <c r="F14" s="12"/>
      <c r="G14" s="12">
        <v>525</v>
      </c>
      <c r="H14" s="12">
        <v>525</v>
      </c>
      <c r="I14" s="12">
        <v>525</v>
      </c>
      <c r="J14" s="12">
        <v>525</v>
      </c>
      <c r="K14" t="s">
        <v>30</v>
      </c>
    </row>
    <row r="15" spans="1:11">
      <c r="A15" t="s">
        <v>23</v>
      </c>
      <c r="B15" s="12">
        <v>3300</v>
      </c>
      <c r="C15" s="10">
        <v>3300</v>
      </c>
      <c r="D15" s="12" t="s">
        <v>12</v>
      </c>
      <c r="E15" s="13">
        <v>200</v>
      </c>
      <c r="F15" s="12">
        <v>3100</v>
      </c>
      <c r="G15" s="12">
        <v>0</v>
      </c>
      <c r="H15" s="12">
        <v>0</v>
      </c>
      <c r="I15" s="12">
        <v>0</v>
      </c>
      <c r="J15" s="12">
        <v>0</v>
      </c>
    </row>
    <row r="16" spans="1:11">
      <c r="B16" s="12"/>
      <c r="C16" s="10">
        <f>SUM(E16:J16)</f>
        <v>0</v>
      </c>
      <c r="D16" s="12"/>
      <c r="E16" s="13"/>
      <c r="F16" s="12"/>
      <c r="G16" s="12"/>
      <c r="H16" s="12"/>
      <c r="I16" s="12"/>
      <c r="J16" s="12"/>
    </row>
    <row r="17" spans="1:11">
      <c r="B17" s="12"/>
      <c r="C17" s="10">
        <f>SUM(E17:J17)</f>
        <v>0</v>
      </c>
      <c r="D17" s="12"/>
      <c r="E17" s="13"/>
      <c r="F17" s="12"/>
      <c r="G17" s="12"/>
      <c r="H17" s="12"/>
      <c r="I17" s="12"/>
      <c r="J17" s="12"/>
    </row>
    <row r="18" spans="1:11">
      <c r="B18" s="12"/>
      <c r="C18" s="10">
        <f>SUM(E18:J18)</f>
        <v>0</v>
      </c>
      <c r="D18" s="12"/>
      <c r="E18" s="13"/>
      <c r="F18" s="12"/>
      <c r="G18" s="12"/>
      <c r="H18" s="12"/>
      <c r="I18" s="12"/>
      <c r="J18" s="12"/>
    </row>
    <row r="19" spans="1:11" ht="15.75" thickBot="1">
      <c r="B19" s="15">
        <f>SUM(B7:B18)</f>
        <v>27200</v>
      </c>
      <c r="C19" s="15">
        <f>SUM(C7:C18)</f>
        <v>15800</v>
      </c>
      <c r="E19" s="33"/>
      <c r="F19" s="9" t="s">
        <v>14</v>
      </c>
      <c r="G19" s="17">
        <f>SUM(G7:G18)</f>
        <v>2850</v>
      </c>
      <c r="H19" s="20">
        <f>SUM(H7:H18)</f>
        <v>2850</v>
      </c>
      <c r="I19" s="22">
        <f>SUM(I7:I16)</f>
        <v>1300</v>
      </c>
      <c r="J19" s="24">
        <f>SUM(J7:J16)</f>
        <v>2850</v>
      </c>
      <c r="K19" s="25">
        <f>SUM(G19:J19)</f>
        <v>9850</v>
      </c>
    </row>
    <row r="20" spans="1:11" ht="15.75" thickTop="1">
      <c r="B20" s="5"/>
      <c r="C20" s="5"/>
      <c r="E20" s="26"/>
      <c r="F20" s="27"/>
      <c r="G20" s="28"/>
      <c r="H20" s="26"/>
      <c r="I20" s="26"/>
      <c r="J20" s="26"/>
      <c r="K20" s="29"/>
    </row>
    <row r="21" spans="1:11">
      <c r="A21" t="s">
        <v>13</v>
      </c>
      <c r="E21" s="26"/>
      <c r="F21" s="27"/>
      <c r="G21" s="28"/>
      <c r="H21" s="26"/>
      <c r="I21" s="26"/>
      <c r="J21" s="26"/>
      <c r="K21" s="29"/>
    </row>
    <row r="22" spans="1:11">
      <c r="E22" s="26"/>
      <c r="F22" s="26"/>
      <c r="G22" s="30"/>
      <c r="H22" s="30"/>
      <c r="I22" s="30"/>
      <c r="J22" s="30"/>
      <c r="K22" s="26"/>
    </row>
    <row r="23" spans="1:11" s="1" customFormat="1" ht="15.75" thickBot="1">
      <c r="B23" s="44" t="s">
        <v>52</v>
      </c>
      <c r="C23" s="45">
        <f>SUM(B19+H10)</f>
        <v>27200</v>
      </c>
      <c r="D23" s="2"/>
    </row>
    <row r="24" spans="1:11" ht="15.75" thickTop="1"/>
    <row r="25" spans="1:11">
      <c r="A25" s="1" t="s">
        <v>26</v>
      </c>
      <c r="B25" s="6" t="s">
        <v>28</v>
      </c>
    </row>
    <row r="26" spans="1:11">
      <c r="B26" s="6"/>
    </row>
    <row r="27" spans="1:11">
      <c r="B27" s="6"/>
    </row>
    <row r="28" spans="1:11">
      <c r="A28" s="1" t="s">
        <v>31</v>
      </c>
      <c r="B28" s="34" t="s">
        <v>32</v>
      </c>
      <c r="C28" s="2"/>
      <c r="D28" s="2"/>
      <c r="E28" s="3"/>
      <c r="F28" s="3"/>
    </row>
    <row r="29" spans="1:11">
      <c r="A29" s="35" t="s">
        <v>33</v>
      </c>
      <c r="B29" s="36"/>
      <c r="E29" s="3"/>
      <c r="F29" s="3"/>
    </row>
    <row r="30" spans="1:11">
      <c r="A30" t="s">
        <v>55</v>
      </c>
      <c r="B30" s="36">
        <v>240</v>
      </c>
      <c r="D30" s="6"/>
      <c r="E30" s="3"/>
      <c r="F30" s="3"/>
    </row>
    <row r="31" spans="1:11">
      <c r="A31" t="s">
        <v>54</v>
      </c>
      <c r="B31" s="36">
        <v>500</v>
      </c>
      <c r="C31" s="4"/>
      <c r="D31" s="6"/>
      <c r="E31" s="3"/>
      <c r="F31" s="3"/>
    </row>
    <row r="32" spans="1:11">
      <c r="A32" t="s">
        <v>56</v>
      </c>
      <c r="B32" s="36">
        <v>1000</v>
      </c>
      <c r="D32" s="6"/>
      <c r="E32" s="3"/>
      <c r="F32" s="3"/>
    </row>
    <row r="33" spans="1:6">
      <c r="A33" t="s">
        <v>57</v>
      </c>
      <c r="B33" s="36">
        <f>175+215</f>
        <v>390</v>
      </c>
      <c r="D33" s="6"/>
      <c r="E33" s="3"/>
      <c r="F33" s="3"/>
    </row>
    <row r="34" spans="1:6">
      <c r="A34" t="s">
        <v>58</v>
      </c>
      <c r="B34" s="36">
        <v>475</v>
      </c>
      <c r="D34" s="6"/>
      <c r="E34" s="3"/>
      <c r="F34" s="3"/>
    </row>
    <row r="35" spans="1:6">
      <c r="A35" t="s">
        <v>59</v>
      </c>
      <c r="B35" s="36">
        <v>250</v>
      </c>
      <c r="D35" s="6"/>
      <c r="E35" s="3"/>
      <c r="F35" s="3"/>
    </row>
    <row r="36" spans="1:6">
      <c r="A36" t="s">
        <v>34</v>
      </c>
      <c r="B36" s="36">
        <v>25</v>
      </c>
      <c r="D36" s="6"/>
      <c r="E36" s="3"/>
      <c r="F36" s="3"/>
    </row>
    <row r="37" spans="1:6">
      <c r="A37" t="s">
        <v>60</v>
      </c>
      <c r="B37" s="36">
        <v>216</v>
      </c>
      <c r="D37" s="6"/>
      <c r="E37" s="3"/>
      <c r="F37" s="3"/>
    </row>
    <row r="38" spans="1:6">
      <c r="A38" t="s">
        <v>61</v>
      </c>
      <c r="B38" s="36">
        <v>4980</v>
      </c>
      <c r="D38" s="6" t="s">
        <v>62</v>
      </c>
      <c r="E38" s="3"/>
      <c r="F38" s="3"/>
    </row>
    <row r="39" spans="1:6">
      <c r="A39" t="s">
        <v>35</v>
      </c>
      <c r="B39" s="36">
        <v>475</v>
      </c>
      <c r="D39" s="6" t="s">
        <v>36</v>
      </c>
      <c r="E39" s="3"/>
      <c r="F39" s="3"/>
    </row>
    <row r="40" spans="1:6">
      <c r="A40" t="s">
        <v>37</v>
      </c>
      <c r="B40" s="36">
        <v>375</v>
      </c>
      <c r="D40" s="6" t="s">
        <v>38</v>
      </c>
      <c r="E40" s="3"/>
      <c r="F40" s="3"/>
    </row>
    <row r="41" spans="1:6">
      <c r="A41" t="s">
        <v>39</v>
      </c>
      <c r="B41" s="37">
        <v>285</v>
      </c>
      <c r="C41" s="38"/>
      <c r="D41" s="6"/>
      <c r="E41" s="3"/>
      <c r="F41" s="3"/>
    </row>
    <row r="42" spans="1:6">
      <c r="B42" s="39">
        <f>SUM(B30:B41)</f>
        <v>9211</v>
      </c>
      <c r="D42" s="6"/>
      <c r="E42" s="3"/>
      <c r="F42" s="3"/>
    </row>
    <row r="43" spans="1:6">
      <c r="B43" s="36"/>
      <c r="E43" s="3"/>
      <c r="F43" s="3"/>
    </row>
    <row r="44" spans="1:6">
      <c r="A44" s="35" t="s">
        <v>40</v>
      </c>
      <c r="B44" s="36"/>
      <c r="E44" s="3"/>
      <c r="F44" s="3"/>
    </row>
    <row r="45" spans="1:6">
      <c r="A45" t="s">
        <v>41</v>
      </c>
      <c r="B45" s="36">
        <f>30*15</f>
        <v>450</v>
      </c>
      <c r="D45" s="6" t="s">
        <v>42</v>
      </c>
      <c r="E45" s="3"/>
      <c r="F45" s="3"/>
    </row>
    <row r="46" spans="1:6">
      <c r="A46" t="s">
        <v>43</v>
      </c>
      <c r="B46" s="36">
        <f>((1207+1910)*10)/(10*30)*20</f>
        <v>2078</v>
      </c>
      <c r="D46" s="6" t="s">
        <v>44</v>
      </c>
      <c r="E46" s="3"/>
      <c r="F46" s="3"/>
    </row>
    <row r="47" spans="1:6">
      <c r="A47" t="s">
        <v>45</v>
      </c>
      <c r="B47" s="36">
        <f>(110*10)/(10*30)*20</f>
        <v>73.333333333333329</v>
      </c>
      <c r="D47" s="6" t="s">
        <v>46</v>
      </c>
      <c r="E47" s="3"/>
      <c r="F47" s="3"/>
    </row>
    <row r="48" spans="1:6">
      <c r="A48" t="s">
        <v>47</v>
      </c>
      <c r="B48" s="36">
        <v>85</v>
      </c>
      <c r="D48" s="6" t="s">
        <v>48</v>
      </c>
      <c r="E48" s="3"/>
      <c r="F48" s="3"/>
    </row>
    <row r="49" spans="1:6">
      <c r="A49" t="s">
        <v>49</v>
      </c>
      <c r="B49" s="37">
        <v>135</v>
      </c>
      <c r="C49" s="38"/>
      <c r="D49" s="6" t="s">
        <v>50</v>
      </c>
      <c r="E49" s="3"/>
      <c r="F49" s="3"/>
    </row>
    <row r="50" spans="1:6">
      <c r="B50" s="39">
        <f>SUM(B45:B49)</f>
        <v>2821.3333333333335</v>
      </c>
      <c r="C50" s="40"/>
      <c r="E50" s="3"/>
      <c r="F50" s="3"/>
    </row>
    <row r="51" spans="1:6">
      <c r="B51" s="39"/>
      <c r="C51" s="40"/>
      <c r="E51" s="3"/>
      <c r="F51" s="3"/>
    </row>
    <row r="52" spans="1:6" s="41" customFormat="1" ht="15.75" thickBot="1">
      <c r="B52" s="48" t="s">
        <v>51</v>
      </c>
      <c r="C52" s="48">
        <f>SUM(B50+B42)</f>
        <v>12032.333333333334</v>
      </c>
      <c r="D52" s="42"/>
      <c r="E52" s="42"/>
      <c r="F52" s="42"/>
    </row>
    <row r="53" spans="1:6" ht="16.5" thickTop="1" thickBot="1">
      <c r="B53" s="34"/>
      <c r="D53" s="2" t="s">
        <v>63</v>
      </c>
      <c r="E53" s="47">
        <f>SUM(C23-C52)</f>
        <v>15167.666666666666</v>
      </c>
      <c r="F53" s="3"/>
    </row>
    <row r="54" spans="1:6" ht="15.75" thickTop="1">
      <c r="A54" s="43"/>
      <c r="B54" s="34"/>
      <c r="C54" s="2"/>
      <c r="D54" s="6"/>
      <c r="E54" s="46"/>
      <c r="F54" s="3"/>
    </row>
  </sheetData>
  <phoneticPr fontId="0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200TT 2017-18 Finances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</dc:creator>
  <cp:keywords/>
  <dc:description/>
  <cp:lastModifiedBy>new</cp:lastModifiedBy>
  <cp:revision/>
  <dcterms:created xsi:type="dcterms:W3CDTF">2016-02-03T20:39:33Z</dcterms:created>
  <dcterms:modified xsi:type="dcterms:W3CDTF">2018-08-25T17:22:03Z</dcterms:modified>
  <cp:category/>
  <cp:contentStatus/>
</cp:coreProperties>
</file>